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>
    <mc:Choice Requires="x15">
      <x15ac:absPath xmlns:x15ac="http://schemas.microsoft.com/office/spreadsheetml/2010/11/ac" url="G:\32 Coordenação RENOVA BIO\20. Informes Técnicos\"/>
    </mc:Choice>
  </mc:AlternateContent>
  <xr:revisionPtr revIDLastSave="0" documentId="13_ncr:1_{6A36EFB5-C8D8-4ADB-9AC9-CCF191F11062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<sst xmlns="http://schemas.openxmlformats.org/spreadsheetml/2006/main" count="65" uniqueCount="59">
  <si>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</si>
  <si>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</si>
  <si>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</si>
  <si>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</si>
  <si>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</si>
  <si>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</si>
  <si>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</si>
  <si>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</si>
  <si>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</si>
  <si>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</si>
  <si>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</si>
  <si>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</si>
  <si>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</si>
  <si>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</si>
  <si>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</si>
  <si>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</si>
  <si>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</si>
  <si>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</si>
  <si>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</si>
  <si>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</si>
  <si>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</si>
  <si>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</si>
  <si>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</si>
  <si>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</si>
  <si>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</si>
  <si>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</si>
  <si>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</si>
  <si>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</si>
  <si>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</si>
  <si>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</si>
  <si>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</si>
  <si>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</si>
  <si>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</si>
  <si>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</si>
  <si>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</si>
  <si>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</si>
  <si>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</si>
  <si>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</si>
  <si>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</si>
  <si>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</si>
  <si>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</si>
  <si>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</si>
  <si>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</si>
  <si>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</si>
  <si>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</si>
  <si>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</si>
  <si>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Formulário D: certificado de produção e importação eficiente de biocombustíveis - versão 3 (4/fev/2020)</t>
  </si>
  <si>
    <t>Criado em</t>
  </si>
  <si>
    <t>21/07/2024</t>
  </si>
  <si>
    <t/>
  </si>
  <si>
    <t>Thierry Fuger Reis Couto</t>
  </si>
  <si>
    <t>Rafael Federicci Pereira de Melo</t>
  </si>
  <si>
    <t>62,70</t>
  </si>
  <si>
    <t>Etanol anidro</t>
  </si>
  <si>
    <t>USINA DE ACUCAR SANTA TEREZINHA LTDA EM RECUPERACAO JUDICIAL</t>
  </si>
  <si>
    <t>PR 323, KM 258, S/N ZONA RURAL - TAPEJARA/ PR</t>
  </si>
  <si>
    <t>BENRI - CLASSIFICACAO DA PRODUCAO DE ACUCAR E ETANOL LTDA</t>
  </si>
  <si>
    <t>13.119.350/0001-13</t>
  </si>
  <si>
    <t>75.717.355/0003-67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</si>
</sst>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/Relationships>
</file>

<file path=xl/drawings/_rels/drawing2.xml.rels><?xml version="1.0" encoding="UTF-8" standalone="yes"?><Relationships xmlns="http://schemas.openxmlformats.org/package/2006/relationships"><Relationship Id="rId1" Target="../media/image3.png" Type="http://schemas.openxmlformats.org/officeDocument/2006/relationships/image"/><Relationship Id="rId2" Target="../media/image4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7"/>
  <sheetViews>
    <sheetView showGridLines="0" workbookViewId="0">
      <selection activeCell="C23" sqref="C23"/>
    </sheetView>
  </sheetViews>
  <sheetFormatPr defaultRowHeight="15" x14ac:dyDescent="0.25"/>
  <cols>
    <col min="1" max="1" customWidth="true" width="4.5703125" collapsed="false"/>
    <col min="2" max="2" customWidth="true" width="9.85546875" collapsed="false"/>
    <col min="3" max="3" customWidth="true" width="129.42578125" collapsed="false"/>
    <col min="4" max="4" customWidth="true" width="18.28515625" collapsed="false"/>
    <col min="5" max="5" customWidth="true" width="13.5703125" collapsed="false"/>
    <col min="6" max="6" customWidth="true" width="8.42578125" collapsed="false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customWidth="true" width="26.0" collapsed="false"/>
    <col min="2" max="2" bestFit="true" customWidth="true" width="18.85546875" collapsed="false"/>
    <col min="3" max="3" customWidth="true" width="15.7109375" collapsed="false"/>
    <col min="4" max="4" customWidth="true" width="25.7109375" collapsed="false"/>
    <col min="5" max="5" customWidth="true" width="13.5703125" collapsed="false"/>
    <col min="6" max="6" customWidth="true" width="17.0" collapsed="false"/>
    <col min="7" max="7" customWidth="true" width="14.0" collapsed="false"/>
    <col min="8" max="8" customWidth="true" hidden="true" width="18.85546875" collapsed="false"/>
    <col min="9" max="9" customWidth="true" hidden="true" width="11.7109375" collapsed="false"/>
    <col min="10" max="10" customWidth="true" hidden="true" width="11.140625" collapsed="false"/>
    <col min="11" max="11" customWidth="true" hidden="true" width="15.28515625" collapsed="false"/>
  </cols>
  <sheetData>
    <row r="1" spans="1:11" ht="35.1" customHeight="1" thickBot="1" x14ac:dyDescent="0.3">
      <c r="A1" s="51"/>
      <c r="B1" s="58" t="s">
        <v>13</v>
      </c>
      <c r="C1" s="59"/>
      <c r="D1" s="60"/>
      <c r="E1" s="12" t="s">
        <v>47</v>
      </c>
      <c r="F1" s="20" t="s">
        <v>48</v>
      </c>
    </row>
    <row r="2" spans="1:11" ht="35.1" customHeight="1" thickBot="1" x14ac:dyDescent="0.3">
      <c r="A2" s="52"/>
      <c r="B2" s="61" t="s">
        <v>8</v>
      </c>
      <c r="C2" s="62"/>
      <c r="D2" s="63"/>
      <c r="E2" s="11" t="s">
        <v>49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8" t="s">
        <v>20</v>
      </c>
      <c r="B4" s="60"/>
      <c r="C4" s="28" t="s">
        <v>52</v>
      </c>
      <c r="D4" s="64" t="s">
        <v>19</v>
      </c>
      <c r="E4" s="65"/>
      <c r="F4" s="38" t="str">
        <f>IFERROR((C4*(F6/100)*D7*B7)/1000000,"")</f>
        <v>1,337382E-3</v>
      </c>
    </row>
    <row r="5" spans="1:11" ht="17.25" customHeight="1" x14ac:dyDescent="0.25">
      <c r="A5" s="22"/>
      <c r="B5" s="23"/>
      <c r="C5" s="24"/>
      <c r="D5" s="23"/>
      <c r="E5" s="23"/>
      <c r="F5" s="25"/>
      <c r="H5" s="76" t="s">
        <v>29</v>
      </c>
      <c r="I5" s="77" t="s">
        <v>37</v>
      </c>
      <c r="J5" s="78" t="s">
        <v>38</v>
      </c>
      <c r="K5" s="79" t="s">
        <v>30</v>
      </c>
    </row>
    <row r="6" spans="1:11" ht="30" customHeight="1" x14ac:dyDescent="0.25">
      <c r="A6" s="29" t="s">
        <v>9</v>
      </c>
      <c r="B6" s="26" t="s">
        <v>53</v>
      </c>
      <c r="C6" s="30" t="s">
        <v>10</v>
      </c>
      <c r="D6" s="27" t="s">
        <v>31</v>
      </c>
      <c r="E6" s="69" t="s">
        <v>14</v>
      </c>
      <c r="F6" s="71" t="n">
        <v>95.42</v>
      </c>
      <c r="H6" s="76"/>
      <c r="I6" s="77"/>
      <c r="J6" s="78"/>
      <c r="K6" s="79"/>
    </row>
    <row r="7" spans="1:11" ht="30" customHeight="1" x14ac:dyDescent="0.25">
      <c r="A7" s="29" t="s">
        <v>16</v>
      </c>
      <c r="B7" s="32" t="n">
        <f>IF(B6&lt;&gt;"",VLOOKUP($B$6,$H$7:$J$13,2,FALSE),"")</f>
        <v>0.791</v>
      </c>
      <c r="C7" s="30" t="s">
        <v>15</v>
      </c>
      <c r="D7" s="31" t="n">
        <f>IF(B6&lt;&gt;"",VLOOKUP(B6,$H$7:$J$13,3,FALSE),"")</f>
        <v>28.26</v>
      </c>
      <c r="E7" s="70"/>
      <c r="F7" s="7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6" t="s">
        <v>17</v>
      </c>
      <c r="B9" s="67"/>
      <c r="C9" s="67"/>
      <c r="D9" s="67"/>
      <c r="E9" s="67"/>
      <c r="F9" s="6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72" t="s">
        <v>54</v>
      </c>
      <c r="C10" s="73"/>
      <c r="D10" s="73"/>
      <c r="E10" s="73"/>
      <c r="F10" s="7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72" t="s">
        <v>55</v>
      </c>
      <c r="C11" s="73"/>
      <c r="D11" s="73"/>
      <c r="E11" s="73"/>
      <c r="F11" s="7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3" t="s">
        <v>5</v>
      </c>
      <c r="B13" s="54"/>
      <c r="C13" s="54"/>
      <c r="D13" s="55" t="s">
        <v>7</v>
      </c>
      <c r="E13" s="56"/>
      <c r="F13" s="5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82" t="s">
        <v>56</v>
      </c>
      <c r="C14" s="83"/>
      <c r="D14" s="1" t="s">
        <v>6</v>
      </c>
      <c r="E14" s="80" t="s">
        <v>54</v>
      </c>
      <c r="F14" s="81"/>
      <c r="K14" s="36" t="s">
        <v>28</v>
      </c>
    </row>
    <row r="15" spans="1:11" ht="30" customHeight="1" x14ac:dyDescent="0.25">
      <c r="A15" s="8" t="s">
        <v>0</v>
      </c>
      <c r="B15" s="82" t="s">
        <v>57</v>
      </c>
      <c r="C15" s="83"/>
      <c r="D15" s="1" t="s">
        <v>0</v>
      </c>
      <c r="E15" s="80" t="s">
        <v>58</v>
      </c>
      <c r="F15" s="81"/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9" t="s">
        <v>1</v>
      </c>
      <c r="B17" s="50"/>
      <c r="C17" s="50"/>
      <c r="D17" s="50" t="s">
        <v>12</v>
      </c>
      <c r="E17" s="50"/>
      <c r="F17" s="91"/>
      <c r="I17" s="37"/>
    </row>
    <row r="18" spans="1:9" ht="30" customHeight="1" x14ac:dyDescent="0.25">
      <c r="A18" s="89" t="s">
        <v>50</v>
      </c>
      <c r="B18" s="90"/>
      <c r="C18" s="90"/>
      <c r="D18" s="93" t="s">
        <v>51</v>
      </c>
      <c r="E18" s="93"/>
      <c r="F18" s="94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92" t="s">
        <v>2</v>
      </c>
      <c r="B20" s="47"/>
      <c r="C20" s="47"/>
      <c r="D20" s="47" t="s">
        <v>11</v>
      </c>
      <c r="E20" s="47"/>
      <c r="F20" s="48"/>
    </row>
    <row r="21" spans="1:9" ht="30" customHeight="1" thickBot="1" x14ac:dyDescent="0.3">
      <c r="A21" s="84"/>
      <c r="B21" s="85"/>
      <c r="C21" s="86"/>
      <c r="D21" s="87"/>
      <c r="E21" s="85"/>
      <c r="F21" s="88"/>
    </row>
    <row r="22" spans="1:9" x14ac:dyDescent="0.25">
      <c r="A22" s="75" t="s">
        <v>21</v>
      </c>
      <c r="B22" s="75"/>
      <c r="C22" s="75"/>
      <c r="D22" s="75"/>
      <c r="E22" s="75"/>
      <c r="F22" s="75"/>
    </row>
    <row r="23" spans="1:9" x14ac:dyDescent="0.25">
      <c r="A23" s="75" t="s">
        <v>46</v>
      </c>
      <c r="B23" s="75"/>
      <c r="C23" s="75"/>
      <c r="D23" s="75"/>
      <c r="E23" s="75"/>
      <c r="F23" s="75"/>
    </row>
  </sheetData>
  <sheetProtection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$K$6:$K$14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AD1A4303652B419F71310C1C7F0A9F" ma:contentTypeVersion="15" ma:contentTypeDescription="Crie um novo documento." ma:contentTypeScope="" ma:versionID="0dcc0c2bb16a1b39eb2f6bb4c61dc78e">
  <xsd:schema xmlns:xsd="http://www.w3.org/2001/XMLSchema" xmlns:xs="http://www.w3.org/2001/XMLSchema" xmlns:p="http://schemas.microsoft.com/office/2006/metadata/properties" xmlns:ns2="109d16ce-16dd-4ee5-820f-ca0743c30ea4" xmlns:ns3="63854ae0-4fa5-4c14-9f9c-237492898ddf" targetNamespace="http://schemas.microsoft.com/office/2006/metadata/properties" ma:root="true" ma:fieldsID="7f1216295ab77702a9a5a4a7ff1ed084" ns2:_="" ns3:_="">
    <xsd:import namespace="109d16ce-16dd-4ee5-820f-ca0743c30ea4"/>
    <xsd:import namespace="63854ae0-4fa5-4c14-9f9c-237492898d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9d16ce-16dd-4ee5-820f-ca0743c30e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570b291d-1492-4dab-a0ac-f88bae3165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854ae0-4fa5-4c14-9f9c-237492898dd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11566c0-6cfb-440b-a1a7-5f76b326080a}" ma:internalName="TaxCatchAll" ma:showField="CatchAllData" ma:web="63854ae0-4fa5-4c14-9f9c-237492898d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07ABD9-74D6-4153-A631-40BE54658C3C}"/>
</file>

<file path=customXml/itemProps2.xml><?xml version="1.0" encoding="utf-8"?>
<ds:datastoreItem xmlns:ds="http://schemas.openxmlformats.org/officeDocument/2006/customXml" ds:itemID="{E0C27B3E-D22E-42A7-928F-EF440BA511C9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2018-09-10T17:02:15Z</dcterms:created>
  <dc:creator>Usuário do Windows</dc:creator>
  <cp:lastModifiedBy>Marcelo da Silveira Carvalho</cp:lastModifiedBy>
  <cp:lastPrinted>2019-03-22T17:56:38Z</cp:lastPrinted>
  <dcterms:modified xsi:type="dcterms:W3CDTF">2020-02-04T20:57:30Z</dcterms:modified>
</cp:coreProperties>
</file>